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B7EA7C9-47F1-4EC0-B143-141261BA04DE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K4" i="1" s="1"/>
  <c r="L4" i="1" s="1"/>
  <c r="C4" i="1"/>
  <c r="D4" i="1" s="1"/>
  <c r="E4" i="1" s="1"/>
  <c r="M4" i="1" l="1"/>
  <c r="O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Additional Grain</t>
        </r>
      </text>
    </comment>
  </commentList>
</comments>
</file>

<file path=xl/sharedStrings.xml><?xml version="1.0" encoding="utf-8"?>
<sst xmlns="http://schemas.openxmlformats.org/spreadsheetml/2006/main" count="36" uniqueCount="36">
  <si>
    <t>WHITE MAIZE THREE WEEKS STOCK PLUS NORMAL STOCK - IMPORT CACULATION FOR 2021 MARKETING SEASON</t>
  </si>
  <si>
    <t>Name of miller</t>
  </si>
  <si>
    <t xml:space="preserve">Total Local Purchases (May to October 2020) </t>
  </si>
  <si>
    <t>Monthly  Average (ton)</t>
  </si>
  <si>
    <t>Weekly Stock Average (ton)</t>
  </si>
  <si>
    <r>
      <t xml:space="preserve">(A). 3 Weeks Stock Average (ton) to be imported  before </t>
    </r>
    <r>
      <rPr>
        <b/>
        <sz val="11"/>
        <color rgb="FFC00000"/>
        <rFont val="Calibri"/>
        <family val="2"/>
        <scheme val="minor"/>
      </rPr>
      <t xml:space="preserve">14 May 2021 </t>
    </r>
  </si>
  <si>
    <r>
      <t xml:space="preserve">(B). Ending Stock as at </t>
    </r>
    <r>
      <rPr>
        <b/>
        <sz val="11"/>
        <color rgb="FFC00000"/>
        <rFont val="Calibri"/>
        <family val="2"/>
        <scheme val="minor"/>
      </rPr>
      <t>30 April 2021</t>
    </r>
    <r>
      <rPr>
        <b/>
        <sz val="11"/>
        <color theme="1"/>
        <rFont val="Calibri"/>
        <family val="2"/>
        <scheme val="minor"/>
      </rPr>
      <t xml:space="preserve"> (ton)</t>
    </r>
  </si>
  <si>
    <t xml:space="preserve">Total Demand 2020/2021 
(366 days) </t>
  </si>
  <si>
    <t>Daily Average  Demand 2020/2021 (ton)</t>
  </si>
  <si>
    <r>
      <t xml:space="preserve">(C ). Total Estimated Demand  (ton) </t>
    </r>
    <r>
      <rPr>
        <b/>
        <sz val="11"/>
        <color rgb="FFC00000"/>
        <rFont val="Calibri"/>
        <family val="2"/>
        <scheme val="minor"/>
      </rPr>
      <t xml:space="preserve">06-13 May 2021 
</t>
    </r>
    <r>
      <rPr>
        <b/>
        <sz val="11"/>
        <color theme="1"/>
        <rFont val="Calibri"/>
        <family val="2"/>
        <scheme val="minor"/>
      </rPr>
      <t>(8 days)</t>
    </r>
  </si>
  <si>
    <r>
      <t xml:space="preserve">(D ). Less Tonnage Available locally for 
</t>
    </r>
    <r>
      <rPr>
        <b/>
        <sz val="11"/>
        <color rgb="FFC00000"/>
        <rFont val="Calibri"/>
        <family val="2"/>
        <scheme val="minor"/>
      </rPr>
      <t>06-13 May 2021</t>
    </r>
    <r>
      <rPr>
        <b/>
        <sz val="11"/>
        <color theme="1"/>
        <rFont val="Calibri"/>
        <family val="2"/>
        <scheme val="minor"/>
      </rPr>
      <t xml:space="preserve"> @ 30% </t>
    </r>
  </si>
  <si>
    <r>
      <t xml:space="preserve">(E). Less Tonnage in stock as at </t>
    </r>
    <r>
      <rPr>
        <b/>
        <sz val="11"/>
        <color rgb="FFC00000"/>
        <rFont val="Calibri"/>
        <family val="2"/>
        <scheme val="minor"/>
      </rPr>
      <t xml:space="preserve">30 April 2021 (D-B), </t>
    </r>
    <r>
      <rPr>
        <b/>
        <sz val="8"/>
        <color rgb="FFC00000"/>
        <rFont val="Calibri"/>
        <family val="2"/>
        <scheme val="minor"/>
      </rPr>
      <t>if minus figure, miller is entitled to three weeks grain stock only.</t>
    </r>
  </si>
  <si>
    <r>
      <t xml:space="preserve">Allowable Imports (ton) for the period </t>
    </r>
    <r>
      <rPr>
        <b/>
        <sz val="11"/>
        <color rgb="FFC00000"/>
        <rFont val="Calibri"/>
        <family val="2"/>
        <scheme val="minor"/>
      </rPr>
      <t>06-13 May 2021</t>
    </r>
    <r>
      <rPr>
        <b/>
        <sz val="11"/>
        <color theme="1"/>
        <rFont val="Calibri"/>
        <family val="2"/>
        <scheme val="minor"/>
      </rPr>
      <t xml:space="preserve"> - Formula (A+B) </t>
    </r>
  </si>
  <si>
    <r>
      <t xml:space="preserve">Imports </t>
    </r>
    <r>
      <rPr>
        <b/>
        <sz val="11"/>
        <color rgb="FFC00000"/>
        <rFont val="Calibri"/>
        <family val="2"/>
        <scheme val="minor"/>
      </rPr>
      <t>30 April to 05 May 2021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</si>
  <si>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Restricted import for millers </t>
    </r>
    <r>
      <rPr>
        <b/>
        <sz val="11"/>
        <color rgb="FFC00000"/>
        <rFont val="Calibri"/>
        <family val="2"/>
        <scheme val="minor"/>
      </rPr>
      <t xml:space="preserve">06-13 May  </t>
    </r>
  </si>
  <si>
    <t>9. NAMIB MILLS</t>
  </si>
  <si>
    <t xml:space="preserve">import for instant porridge added 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</si>
  <si>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</si>
  <si>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</si>
  <si>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</si>
  <si>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</si>
  <si>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</si>
  <si>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</si>
  <si>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</si>
  <si>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</si>
  <si>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</si>
  <si>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</si>
  <si>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</si>
  <si>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Floor Ave.  price(White Maize)</t>
  </si>
  <si>
    <t>Floor Ave. price(Wheat)</t>
  </si>
  <si>
    <t>Floor price(Pearl Millet)</t>
  </si>
  <si>
    <t>2021/2022</t>
  </si>
  <si>
    <t>Grain domestic floor price per ton  for the period 2010 to 2022 FY</t>
  </si>
  <si>
    <t>2022/2023</t>
  </si>
  <si>
    <t>2023/2024</t>
  </si>
  <si>
    <t xml:space="preserve">2024/2025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</si>
</sst>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i/>
      <u/>
      <sz val="10"/>
      <color rgb="FF00B0F0"/>
      <name val="Arial"/>
      <family val="2"/>
    </font>
    <font>
      <u/>
      <sz val="11"/>
      <color rgb="FF0000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ED7D31"/>
      <name val="Calibri"/>
      <family val="2"/>
    </font>
    <font>
      <b/>
      <sz val="11"/>
      <color rgb="FF5B9BD5"/>
      <name val="Calibri"/>
      <family val="2"/>
    </font>
    <font>
      <b/>
      <sz val="11"/>
      <color rgb="FFA6A6A6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 applyAlignment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9" xfId="0" applyFont="1" applyBorder="1"/>
    <xf numFmtId="3" fontId="12" fillId="0" borderId="13" xfId="0" applyNumberFormat="1" applyFont="1" applyBorder="1"/>
    <xf numFmtId="3" fontId="12" fillId="0" borderId="9" xfId="0" applyNumberFormat="1" applyFont="1" applyBorder="1"/>
    <xf numFmtId="3" fontId="12" fillId="0" borderId="14" xfId="0" applyNumberFormat="1" applyFont="1" applyBorder="1"/>
    <xf numFmtId="3" fontId="9" fillId="2" borderId="9" xfId="0" applyNumberFormat="1" applyFont="1" applyFill="1" applyBorder="1"/>
    <xf numFmtId="3" fontId="12" fillId="3" borderId="9" xfId="0" applyNumberFormat="1" applyFont="1" applyFill="1" applyBorder="1"/>
    <xf numFmtId="3" fontId="9" fillId="0" borderId="9" xfId="0" applyNumberFormat="1" applyFont="1" applyFill="1" applyBorder="1"/>
    <xf numFmtId="3" fontId="12" fillId="0" borderId="7" xfId="0" applyNumberFormat="1" applyFont="1" applyFill="1" applyBorder="1"/>
    <xf numFmtId="3" fontId="12" fillId="2" borderId="1" xfId="0" applyNumberFormat="1" applyFont="1" applyFill="1" applyBorder="1"/>
    <xf numFmtId="1" fontId="9" fillId="0" borderId="1" xfId="0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0" fontId="12" fillId="0" borderId="0" xfId="0" applyFont="1"/>
    <xf numFmtId="0" fontId="4" fillId="4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0" fontId="9" fillId="0" borderId="9" xfId="0" quotePrefix="1" applyFont="1" applyBorder="1" applyAlignment="1">
      <alignment horizontal="left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</cellXfs>
  <cellStyles count="8">
    <cellStyle name="Excel_BuiltIn_Hyperlink" xfId="7" xr:uid="{00000000-0005-0000-0000-000000000000}"/>
    <cellStyle name="Hyperlink 2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3 2" xfId="6" xr:uid="{00000000-0005-0000-0000-000005000000}"/>
    <cellStyle name="Normal 4" xfId="3" xr:uid="{00000000-0005-0000-0000-000006000000}"/>
    <cellStyle name="Standard_Producer details 200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/>
              <a:t>Grain</a:t>
            </a:r>
            <a:r>
              <a:rPr lang="en-GB" sz="1200" b="1" baseline="0"/>
              <a:t> domestic floor price per ton for the period 2010 to 2022 FY</a:t>
            </a:r>
            <a:endParaRPr lang="en-GB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title>
    <c:autoTitleDeleted val="0"/>
    <c:plotArea>
      <c:layout>
        <c:manualLayout>
          <c:layoutTarget val="inner"/>
          <c:xMode val="edge"/>
          <c:yMode val="edge"/>
          <c:x val="0.20222364617351127"/>
          <c:y val="0.12749560865591111"/>
          <c:w val="0.78370671064371833"/>
          <c:h val="0.60882488001695734"/>
        </c:manualLayout>
      </c:layout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Floor Ave.  price(White Maize)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Sheet2!$B$3:$P$3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 </c:v>
                </c:pt>
              </c:strCache>
            </c:strRef>
          </c:cat>
          <c:val>
            <c:numRef>
              <c:f>Sheet2!$B$4:$P$4</c:f>
              <c:numCache>
                <c:formatCode>#,##0.00</c:formatCode>
                <c:ptCount val="15"/>
                <c:pt idx="0">
                  <c:v>2614</c:v>
                </c:pt>
                <c:pt idx="1">
                  <c:v>2831</c:v>
                </c:pt>
                <c:pt idx="2">
                  <c:v>2998</c:v>
                </c:pt>
                <c:pt idx="3">
                  <c:v>3169</c:v>
                </c:pt>
                <c:pt idx="4">
                  <c:v>3302</c:v>
                </c:pt>
                <c:pt idx="5">
                  <c:v>3948</c:v>
                </c:pt>
                <c:pt idx="6">
                  <c:v>5304</c:v>
                </c:pt>
                <c:pt idx="7">
                  <c:v>4860</c:v>
                </c:pt>
                <c:pt idx="8">
                  <c:v>4822</c:v>
                </c:pt>
                <c:pt idx="9">
                  <c:v>4824</c:v>
                </c:pt>
                <c:pt idx="10">
                  <c:v>5077</c:v>
                </c:pt>
                <c:pt idx="11">
                  <c:v>4635</c:v>
                </c:pt>
                <c:pt idx="12" formatCode="0.00">
                  <c:v>6639.35</c:v>
                </c:pt>
                <c:pt idx="13" formatCode="0.00">
                  <c:v>5704</c:v>
                </c:pt>
                <c:pt idx="14" formatCode="0.00">
                  <c:v>7386.0864285714288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D-482A-96AD-4DAC1D3C3B9D}"/>
            </c:ext>
          </c:extLst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Floor Ave. price(Wheat)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Sheet2!$B$3:$P$3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 </c:v>
                </c:pt>
              </c:strCache>
            </c:strRef>
          </c:cat>
          <c:val>
            <c:numRef>
              <c:f>Sheet2!$B$5:$P$5</c:f>
              <c:numCache>
                <c:formatCode>#,##0.00</c:formatCode>
                <c:ptCount val="15"/>
                <c:pt idx="0">
                  <c:v>2700</c:v>
                </c:pt>
                <c:pt idx="1">
                  <c:v>3138</c:v>
                </c:pt>
                <c:pt idx="2">
                  <c:v>3948</c:v>
                </c:pt>
                <c:pt idx="3">
                  <c:v>4197</c:v>
                </c:pt>
                <c:pt idx="4">
                  <c:v>3923</c:v>
                </c:pt>
                <c:pt idx="5">
                  <c:v>4625</c:v>
                </c:pt>
                <c:pt idx="6">
                  <c:v>4850</c:v>
                </c:pt>
                <c:pt idx="7">
                  <c:v>5178</c:v>
                </c:pt>
                <c:pt idx="8">
                  <c:v>5200</c:v>
                </c:pt>
                <c:pt idx="9">
                  <c:v>5220</c:v>
                </c:pt>
                <c:pt idx="10">
                  <c:v>5939</c:v>
                </c:pt>
                <c:pt idx="11">
                  <c:v>6283.89</c:v>
                </c:pt>
                <c:pt idx="12" formatCode="0.00">
                  <c:v>8078.13</c:v>
                </c:pt>
                <c:pt idx="13" formatCode="0.00">
                  <c:v>6972.8185249778508</c:v>
                </c:pt>
                <c:pt idx="14" formatCode="0.00">
                  <c:v>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D-482A-96AD-4DAC1D3C3B9D}"/>
            </c:ext>
          </c:extLst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Floor price(Pearl Millet)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Sheet2!$B$3:$P$3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 </c:v>
                </c:pt>
              </c:strCache>
            </c:strRef>
          </c:cat>
          <c:val>
            <c:numRef>
              <c:f>Sheet2!$B$6:$P$6</c:f>
              <c:numCache>
                <c:formatCode>#,##0.00</c:formatCode>
                <c:ptCount val="15"/>
                <c:pt idx="0">
                  <c:v>2668</c:v>
                </c:pt>
                <c:pt idx="1">
                  <c:v>2872</c:v>
                </c:pt>
                <c:pt idx="2">
                  <c:v>3041</c:v>
                </c:pt>
                <c:pt idx="3">
                  <c:v>3504</c:v>
                </c:pt>
                <c:pt idx="4">
                  <c:v>3640</c:v>
                </c:pt>
                <c:pt idx="5">
                  <c:v>3475</c:v>
                </c:pt>
                <c:pt idx="6">
                  <c:v>4386</c:v>
                </c:pt>
                <c:pt idx="7">
                  <c:v>5400</c:v>
                </c:pt>
                <c:pt idx="8">
                  <c:v>5223</c:v>
                </c:pt>
                <c:pt idx="9">
                  <c:v>5609</c:v>
                </c:pt>
                <c:pt idx="10">
                  <c:v>4989</c:v>
                </c:pt>
                <c:pt idx="11">
                  <c:v>5735</c:v>
                </c:pt>
                <c:pt idx="12" formatCode="0.00">
                  <c:v>6333</c:v>
                </c:pt>
                <c:pt idx="13" formatCode="0.00">
                  <c:v>8000</c:v>
                </c:pt>
                <c:pt idx="14" formatCode="0.00">
                  <c:v>7531.22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D-482A-96AD-4DAC1D3C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94400"/>
        <c:axId val="1680089408"/>
      </c:lineChart>
      <c:catAx>
        <c:axId val="16800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680089408"/>
        <c:crosses val="autoZero"/>
        <c:auto val="1"/>
        <c:lblAlgn val="ctr"/>
        <c:lblOffset val="100"/>
        <c:noMultiLvlLbl val="0"/>
      </c:catAx>
      <c:valAx>
        <c:axId val="168008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/>
                  <a:t>Price(N$/ton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680094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7</xdr:row>
      <xdr:rowOff>115571</xdr:rowOff>
    </xdr:from>
    <xdr:to>
      <xdr:col>13</xdr:col>
      <xdr:colOff>0</xdr:colOff>
      <xdr:row>23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workbookViewId="0">
      <selection activeCell="N5" sqref="N5"/>
    </sheetView>
  </sheetViews>
  <sheetFormatPr defaultColWidth="9.21875" defaultRowHeight="13.2" x14ac:dyDescent="0.3"/>
  <cols>
    <col min="1" max="1" width="20.21875" style="1" customWidth="1"/>
    <col min="2" max="5" width="9.21875" style="3"/>
    <col min="6" max="6" width="9.21875" style="2"/>
    <col min="7" max="7" width="9.21875" style="3"/>
    <col min="8" max="8" width="9.21875" style="4"/>
    <col min="9" max="16384" width="9.21875" style="1"/>
  </cols>
  <sheetData>
    <row r="1" spans="1:15" customFormat="1" ht="16.2" thickBot="1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customFormat="1" ht="46.5" customHeight="1" x14ac:dyDescent="0.3">
      <c r="A2" s="30" t="s">
        <v>1</v>
      </c>
      <c r="B2" s="32" t="s">
        <v>2</v>
      </c>
      <c r="C2" s="34" t="s">
        <v>3</v>
      </c>
      <c r="D2" s="36" t="s">
        <v>4</v>
      </c>
      <c r="E2" s="26" t="s">
        <v>5</v>
      </c>
      <c r="F2" s="2"/>
      <c r="G2" s="39" t="s">
        <v>6</v>
      </c>
      <c r="H2" s="34" t="s">
        <v>7</v>
      </c>
      <c r="I2" s="41" t="s">
        <v>8</v>
      </c>
      <c r="J2" s="43" t="s">
        <v>9</v>
      </c>
      <c r="K2" s="43" t="s">
        <v>10</v>
      </c>
      <c r="L2" s="41" t="s">
        <v>11</v>
      </c>
      <c r="M2" s="26" t="s">
        <v>12</v>
      </c>
      <c r="N2" s="26" t="s">
        <v>13</v>
      </c>
      <c r="O2" s="26" t="s">
        <v>14</v>
      </c>
    </row>
    <row r="3" spans="1:15" customFormat="1" ht="70.2" customHeight="1" thickBot="1" x14ac:dyDescent="0.35">
      <c r="A3" s="31"/>
      <c r="B3" s="33"/>
      <c r="C3" s="35"/>
      <c r="D3" s="37"/>
      <c r="E3" s="38"/>
      <c r="F3" s="2"/>
      <c r="G3" s="40"/>
      <c r="H3" s="35"/>
      <c r="I3" s="42"/>
      <c r="J3" s="44"/>
      <c r="K3" s="44"/>
      <c r="L3" s="42"/>
      <c r="M3" s="27"/>
      <c r="N3" s="27"/>
      <c r="O3" s="27"/>
    </row>
    <row r="4" spans="1:15" s="16" customFormat="1" ht="14.4" x14ac:dyDescent="0.3">
      <c r="A4" s="5" t="s">
        <v>15</v>
      </c>
      <c r="B4" s="6">
        <v>37845</v>
      </c>
      <c r="C4" s="7">
        <f t="shared" ref="C4" si="0">B4/5.5</f>
        <v>6880.909090909091</v>
      </c>
      <c r="D4" s="8">
        <f t="shared" ref="D4" si="1">C4/4</f>
        <v>1720.2272727272727</v>
      </c>
      <c r="E4" s="9">
        <f>D4*3+3219</f>
        <v>8379.681818181818</v>
      </c>
      <c r="F4" s="2"/>
      <c r="G4" s="10">
        <v>1773</v>
      </c>
      <c r="H4" s="7">
        <v>113428.681</v>
      </c>
      <c r="I4" s="11">
        <f t="shared" ref="I4" si="2">H4/366</f>
        <v>309.91442896174863</v>
      </c>
      <c r="J4" s="12">
        <f t="shared" ref="J4" si="3">I4*8</f>
        <v>2479.315431693989</v>
      </c>
      <c r="K4" s="12">
        <f t="shared" ref="K4" si="4">J4-(0.3*J4)</f>
        <v>1735.5208021857925</v>
      </c>
      <c r="L4" s="12">
        <f>K4-G4</f>
        <v>-37.47919781420751</v>
      </c>
      <c r="M4" s="13">
        <f>E4+L4</f>
        <v>8342.2026203676105</v>
      </c>
      <c r="N4" s="14">
        <v>953.33600000000001</v>
      </c>
      <c r="O4" s="15">
        <f t="shared" ref="O4" si="5">M4-N4</f>
        <v>7388.8666203676103</v>
      </c>
    </row>
    <row r="5" spans="1:15" ht="52.8" x14ac:dyDescent="0.3">
      <c r="E5" s="17" t="s">
        <v>16</v>
      </c>
    </row>
  </sheetData>
  <mergeCells count="15">
    <mergeCell ref="N2:N3"/>
    <mergeCell ref="O2:O3"/>
    <mergeCell ref="A1:M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"/>
  <sheetViews>
    <sheetView tabSelected="1" workbookViewId="0">
      <selection activeCell="O23" sqref="O23"/>
    </sheetView>
  </sheetViews>
  <sheetFormatPr defaultRowHeight="14.4" x14ac:dyDescent="0.3"/>
  <cols>
    <col min="1" max="1" width="16.77734375" customWidth="1"/>
    <col min="2" max="2" width="10.6640625" customWidth="1"/>
    <col min="3" max="3" width="10.109375" customWidth="1"/>
    <col min="4" max="4" width="10" customWidth="1"/>
    <col min="5" max="5" width="10.44140625" customWidth="1"/>
    <col min="6" max="6" width="10.5546875" customWidth="1"/>
    <col min="7" max="7" width="10.109375" customWidth="1"/>
    <col min="8" max="8" width="10.5546875" customWidth="1"/>
    <col min="9" max="9" width="10" customWidth="1"/>
    <col min="10" max="10" width="9.6640625" customWidth="1"/>
    <col min="11" max="11" width="11.5546875" customWidth="1"/>
    <col min="12" max="12" width="10.77734375" customWidth="1"/>
    <col min="13" max="13" width="10.5546875" customWidth="1"/>
    <col min="14" max="14" width="10" customWidth="1"/>
    <col min="15" max="15" width="10.21875" customWidth="1"/>
    <col min="16" max="16" width="9.5546875" customWidth="1"/>
  </cols>
  <sheetData>
    <row r="2" spans="1:16" ht="15.6" x14ac:dyDescent="0.3">
      <c r="A2" s="45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8"/>
    </row>
    <row r="3" spans="1:16" x14ac:dyDescent="0.3">
      <c r="A3" s="18"/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 t="s">
        <v>22</v>
      </c>
      <c r="H3" s="18" t="s">
        <v>23</v>
      </c>
      <c r="I3" s="18" t="s">
        <v>24</v>
      </c>
      <c r="J3" s="18" t="s">
        <v>25</v>
      </c>
      <c r="K3" s="18" t="s">
        <v>26</v>
      </c>
      <c r="L3" s="19" t="s">
        <v>27</v>
      </c>
      <c r="M3" s="19" t="s">
        <v>31</v>
      </c>
      <c r="N3" s="49" t="s">
        <v>33</v>
      </c>
      <c r="O3" s="49" t="s">
        <v>34</v>
      </c>
      <c r="P3" s="49" t="s">
        <v>35</v>
      </c>
    </row>
    <row r="4" spans="1:16" ht="31.5" customHeight="1" x14ac:dyDescent="0.3">
      <c r="A4" s="20" t="s">
        <v>28</v>
      </c>
      <c r="B4" s="23">
        <v>2614</v>
      </c>
      <c r="C4" s="23">
        <v>2831</v>
      </c>
      <c r="D4" s="23">
        <v>2998</v>
      </c>
      <c r="E4" s="23">
        <v>3169</v>
      </c>
      <c r="F4" s="23">
        <v>3302</v>
      </c>
      <c r="G4" s="23">
        <v>3948</v>
      </c>
      <c r="H4" s="23">
        <v>5304</v>
      </c>
      <c r="I4" s="23">
        <v>4860</v>
      </c>
      <c r="J4" s="23">
        <v>4822</v>
      </c>
      <c r="K4" s="23">
        <v>4824</v>
      </c>
      <c r="L4" s="47">
        <v>5077</v>
      </c>
      <c r="M4" s="25">
        <v>4635</v>
      </c>
      <c r="N4" s="50">
        <v>6639.35</v>
      </c>
      <c r="O4" s="50">
        <v>5704</v>
      </c>
      <c r="P4" s="50">
        <v>7386.0864285714288</v>
      </c>
    </row>
    <row r="5" spans="1:16" ht="31.2" customHeight="1" x14ac:dyDescent="0.3">
      <c r="A5" s="21" t="s">
        <v>29</v>
      </c>
      <c r="B5" s="23">
        <v>2700</v>
      </c>
      <c r="C5" s="23">
        <v>3138</v>
      </c>
      <c r="D5" s="23">
        <v>3948</v>
      </c>
      <c r="E5" s="23">
        <v>4197</v>
      </c>
      <c r="F5" s="23">
        <v>3923</v>
      </c>
      <c r="G5" s="23">
        <v>4625</v>
      </c>
      <c r="H5" s="23">
        <v>4850</v>
      </c>
      <c r="I5" s="23">
        <v>5178</v>
      </c>
      <c r="J5" s="23">
        <v>5200</v>
      </c>
      <c r="K5" s="23">
        <v>5220</v>
      </c>
      <c r="L5" s="24">
        <v>5939</v>
      </c>
      <c r="M5" s="25">
        <v>6283.89</v>
      </c>
      <c r="N5" s="50">
        <v>8078.13</v>
      </c>
      <c r="O5" s="50">
        <v>6972.8185249778508</v>
      </c>
      <c r="P5" s="50">
        <v>7453</v>
      </c>
    </row>
    <row r="6" spans="1:16" ht="33" customHeight="1" x14ac:dyDescent="0.3">
      <c r="A6" s="22" t="s">
        <v>30</v>
      </c>
      <c r="B6" s="23">
        <v>2668</v>
      </c>
      <c r="C6" s="23">
        <v>2872</v>
      </c>
      <c r="D6" s="23">
        <v>3041</v>
      </c>
      <c r="E6" s="23">
        <v>3504</v>
      </c>
      <c r="F6" s="23">
        <v>3640</v>
      </c>
      <c r="G6" s="23">
        <v>3475</v>
      </c>
      <c r="H6" s="23">
        <v>4386</v>
      </c>
      <c r="I6" s="23">
        <v>5400</v>
      </c>
      <c r="J6" s="23">
        <v>5223</v>
      </c>
      <c r="K6" s="23">
        <v>5609</v>
      </c>
      <c r="L6" s="24">
        <v>4989</v>
      </c>
      <c r="M6" s="25">
        <v>5735</v>
      </c>
      <c r="N6" s="50">
        <v>6333</v>
      </c>
      <c r="O6" s="50">
        <v>8000</v>
      </c>
      <c r="P6" s="50">
        <v>7531.22</v>
      </c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2025-06-11T13:34:37Z</dcterms:modified>
</cp:coreProperties>
</file>